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35" windowWidth="13995" windowHeight="7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9" i="1"/>
  <c r="D33"/>
  <c r="E33"/>
  <c r="E10"/>
  <c r="D28"/>
  <c r="E28"/>
  <c r="D10"/>
  <c r="M10"/>
  <c r="K35"/>
  <c r="K39" s="1"/>
  <c r="S17"/>
  <c r="P17"/>
  <c r="J18" l="1"/>
  <c r="M18"/>
  <c r="M13"/>
  <c r="D35" l="1"/>
</calcChain>
</file>

<file path=xl/sharedStrings.xml><?xml version="1.0" encoding="utf-8"?>
<sst xmlns="http://schemas.openxmlformats.org/spreadsheetml/2006/main" count="117" uniqueCount="85">
  <si>
    <t>2号議案</t>
  </si>
  <si>
    <t>埼玉大学けやき会決算報告（案）</t>
  </si>
  <si>
    <t>収入の部</t>
  </si>
  <si>
    <t>項目</t>
  </si>
  <si>
    <t>2019年度実績</t>
  </si>
  <si>
    <t>入会費・寄付</t>
  </si>
  <si>
    <t>利子</t>
  </si>
  <si>
    <t>懇親会・2次会費</t>
  </si>
  <si>
    <t>計</t>
  </si>
  <si>
    <t>支出の部</t>
  </si>
  <si>
    <t>HP管理費</t>
  </si>
  <si>
    <t>会報費</t>
  </si>
  <si>
    <t>埼玉大学同窓会会費</t>
  </si>
  <si>
    <t>名簿費</t>
  </si>
  <si>
    <t>会議費</t>
  </si>
  <si>
    <t>事務費</t>
  </si>
  <si>
    <t>ミニ同窓会費援助費</t>
  </si>
  <si>
    <t>学部教育研究支援金</t>
  </si>
  <si>
    <t>学生表彰（けやき賞）</t>
  </si>
  <si>
    <t>寄附講座費</t>
  </si>
  <si>
    <t>収入</t>
  </si>
  <si>
    <t>支出</t>
  </si>
  <si>
    <t>単年度収支</t>
  </si>
  <si>
    <t>前年度繰越金</t>
  </si>
  <si>
    <t>次年度繰越金</t>
  </si>
  <si>
    <t>会計担当</t>
  </si>
  <si>
    <t>関根増男</t>
  </si>
  <si>
    <t>会計監査</t>
  </si>
  <si>
    <t>武井　尚</t>
  </si>
  <si>
    <t>酒井憲太郎</t>
  </si>
  <si>
    <t>会計検査の結果、適正に処理されたことを認めます。</t>
  </si>
  <si>
    <t>（印省略）</t>
  </si>
  <si>
    <t>2020年度</t>
    <phoneticPr fontId="1"/>
  </si>
  <si>
    <t>会計期間（2020年4月1日～2021年3月31日）</t>
    <phoneticPr fontId="1"/>
  </si>
  <si>
    <t>2020年度実績</t>
    <rPh sb="4" eb="6">
      <t>ネンド</t>
    </rPh>
    <rPh sb="6" eb="8">
      <t>ジッセキ</t>
    </rPh>
    <phoneticPr fontId="1"/>
  </si>
  <si>
    <t>入学時入会費（66+2名）</t>
    <phoneticPr fontId="1"/>
  </si>
  <si>
    <t>支出</t>
    <rPh sb="0" eb="2">
      <t>シシュツ</t>
    </rPh>
    <phoneticPr fontId="4"/>
  </si>
  <si>
    <t>収入</t>
    <rPh sb="0" eb="2">
      <t>シュウニュウ</t>
    </rPh>
    <phoneticPr fontId="4"/>
  </si>
  <si>
    <t>事務費</t>
    <rPh sb="0" eb="3">
      <t>ジムヒ</t>
    </rPh>
    <phoneticPr fontId="4"/>
  </si>
  <si>
    <t>前年度繰越金</t>
    <rPh sb="0" eb="3">
      <t>ゼンネンド</t>
    </rPh>
    <rPh sb="3" eb="6">
      <t>クリコシキン</t>
    </rPh>
    <phoneticPr fontId="4"/>
  </si>
  <si>
    <t>新入生生涯会費</t>
    <rPh sb="0" eb="3">
      <t>シンニュウセイ</t>
    </rPh>
    <rPh sb="3" eb="7">
      <t>ショウガイカイヒ</t>
    </rPh>
    <phoneticPr fontId="4"/>
  </si>
  <si>
    <t>教養学部教育研究支援</t>
    <rPh sb="0" eb="2">
      <t>キョウヨウ</t>
    </rPh>
    <rPh sb="2" eb="4">
      <t>ガクブ</t>
    </rPh>
    <rPh sb="4" eb="6">
      <t>キョウイク</t>
    </rPh>
    <rPh sb="6" eb="8">
      <t>ケンキュウ</t>
    </rPh>
    <rPh sb="8" eb="10">
      <t>シエン</t>
    </rPh>
    <phoneticPr fontId="4"/>
  </si>
  <si>
    <t>りそな口座廃止</t>
    <rPh sb="3" eb="5">
      <t>コウザ</t>
    </rPh>
    <rPh sb="5" eb="7">
      <t>ハイシ</t>
    </rPh>
    <phoneticPr fontId="4"/>
  </si>
  <si>
    <t>就職活動費</t>
  </si>
  <si>
    <t>振替口座より</t>
    <rPh sb="0" eb="4">
      <t>フリカエコウザ</t>
    </rPh>
    <phoneticPr fontId="4"/>
  </si>
  <si>
    <t>ミニ同窓会費</t>
    <rPh sb="2" eb="5">
      <t>ドウソウカイ</t>
    </rPh>
    <rPh sb="5" eb="6">
      <t>ヒ</t>
    </rPh>
    <phoneticPr fontId="4"/>
  </si>
  <si>
    <t>利子</t>
    <rPh sb="0" eb="2">
      <t>リシ</t>
    </rPh>
    <phoneticPr fontId="4"/>
  </si>
  <si>
    <t>総会費</t>
    <rPh sb="0" eb="2">
      <t>ソウカイ</t>
    </rPh>
    <rPh sb="2" eb="3">
      <t>ヒ</t>
    </rPh>
    <phoneticPr fontId="4"/>
  </si>
  <si>
    <t>寄附講座</t>
    <rPh sb="0" eb="2">
      <t>キフ</t>
    </rPh>
    <rPh sb="2" eb="4">
      <t>コウザ</t>
    </rPh>
    <phoneticPr fontId="4"/>
  </si>
  <si>
    <t>会報費</t>
    <rPh sb="0" eb="3">
      <t>カイホウヒ</t>
    </rPh>
    <phoneticPr fontId="4"/>
  </si>
  <si>
    <t>埼玉大学同窓会費</t>
    <rPh sb="0" eb="2">
      <t>サイタマ</t>
    </rPh>
    <rPh sb="2" eb="4">
      <t>ダイガク</t>
    </rPh>
    <rPh sb="4" eb="7">
      <t>ドウソウカイ</t>
    </rPh>
    <rPh sb="7" eb="8">
      <t>ヒ</t>
    </rPh>
    <phoneticPr fontId="4"/>
  </si>
  <si>
    <t>ゆうちょ銀行</t>
    <rPh sb="4" eb="6">
      <t>ギンコウ</t>
    </rPh>
    <phoneticPr fontId="1"/>
  </si>
  <si>
    <t>現金</t>
    <rPh sb="0" eb="2">
      <t>ゲンキン</t>
    </rPh>
    <phoneticPr fontId="1"/>
  </si>
  <si>
    <t>名簿費</t>
    <rPh sb="0" eb="3">
      <t>メイボヒ</t>
    </rPh>
    <phoneticPr fontId="4"/>
  </si>
  <si>
    <t>残金</t>
    <rPh sb="0" eb="2">
      <t>ザンキン</t>
    </rPh>
    <phoneticPr fontId="1"/>
  </si>
  <si>
    <t>HP管理費</t>
    <rPh sb="2" eb="5">
      <t>カンリヒ</t>
    </rPh>
    <phoneticPr fontId="4"/>
  </si>
  <si>
    <t>振替口座</t>
    <rPh sb="0" eb="4">
      <t>フリカエコウザ</t>
    </rPh>
    <phoneticPr fontId="1"/>
  </si>
  <si>
    <t>繰越金</t>
    <rPh sb="0" eb="3">
      <t>クリコシキン</t>
    </rPh>
    <phoneticPr fontId="1"/>
  </si>
  <si>
    <t>ゆうちょ銀行へ</t>
    <rPh sb="4" eb="6">
      <t>ギンコウ</t>
    </rPh>
    <phoneticPr fontId="1"/>
  </si>
  <si>
    <t>入会金他</t>
    <rPh sb="0" eb="4">
      <t>ニュウカイキンホカ</t>
    </rPh>
    <phoneticPr fontId="1"/>
  </si>
  <si>
    <t>振替口座次年度繰越金</t>
    <rPh sb="0" eb="4">
      <t>フリカエコウザ</t>
    </rPh>
    <rPh sb="4" eb="7">
      <t>ジネンド</t>
    </rPh>
    <rPh sb="7" eb="9">
      <t>クリコシ</t>
    </rPh>
    <rPh sb="9" eb="10">
      <t>キン</t>
    </rPh>
    <phoneticPr fontId="1"/>
  </si>
  <si>
    <t>現金次年度繰越金</t>
    <rPh sb="0" eb="2">
      <t>ゲンキン</t>
    </rPh>
    <rPh sb="2" eb="8">
      <t>ジネンドクリコシキン</t>
    </rPh>
    <phoneticPr fontId="1"/>
  </si>
  <si>
    <t>ゆうちょ銀行次年度繰越金</t>
    <rPh sb="4" eb="6">
      <t>ギンコウ</t>
    </rPh>
    <rPh sb="6" eb="12">
      <t>ジネンドクリコシキン</t>
    </rPh>
    <phoneticPr fontId="1"/>
  </si>
  <si>
    <t>昨年度繰越金</t>
    <rPh sb="0" eb="3">
      <t>サクネンド</t>
    </rPh>
    <rPh sb="3" eb="5">
      <t>クリコシ</t>
    </rPh>
    <rPh sb="5" eb="6">
      <t>キン</t>
    </rPh>
    <phoneticPr fontId="4"/>
  </si>
  <si>
    <t>支出</t>
    <rPh sb="0" eb="2">
      <t>シシュツ</t>
    </rPh>
    <phoneticPr fontId="1"/>
  </si>
  <si>
    <t>収入</t>
    <rPh sb="0" eb="2">
      <t>シュウニュウ</t>
    </rPh>
    <phoneticPr fontId="1"/>
  </si>
  <si>
    <t>残金</t>
    <rPh sb="0" eb="2">
      <t>ザンキン</t>
    </rPh>
    <phoneticPr fontId="1"/>
  </si>
  <si>
    <t>手数料</t>
    <rPh sb="0" eb="3">
      <t>テスウリョウ</t>
    </rPh>
    <phoneticPr fontId="1"/>
  </si>
  <si>
    <t>インターネット管理費</t>
    <rPh sb="7" eb="10">
      <t>カンリヒ</t>
    </rPh>
    <phoneticPr fontId="4"/>
  </si>
  <si>
    <t>残金</t>
    <rPh sb="0" eb="2">
      <t>ザンキン</t>
    </rPh>
    <phoneticPr fontId="4"/>
  </si>
  <si>
    <t>繰越金</t>
    <rPh sb="0" eb="2">
      <t>クリコシ</t>
    </rPh>
    <rPh sb="2" eb="3">
      <t>キン</t>
    </rPh>
    <phoneticPr fontId="1"/>
  </si>
  <si>
    <t>2019年度繰越金</t>
    <rPh sb="4" eb="6">
      <t>ネンド</t>
    </rPh>
    <rPh sb="6" eb="8">
      <t>クリコシ</t>
    </rPh>
    <rPh sb="8" eb="9">
      <t>キン</t>
    </rPh>
    <phoneticPr fontId="1"/>
  </si>
  <si>
    <t>2019年度繰越金計</t>
    <rPh sb="4" eb="6">
      <t>ネンド</t>
    </rPh>
    <rPh sb="6" eb="8">
      <t>クリコシ</t>
    </rPh>
    <rPh sb="8" eb="9">
      <t>キン</t>
    </rPh>
    <rPh sb="9" eb="10">
      <t>ケイ</t>
    </rPh>
    <phoneticPr fontId="1"/>
  </si>
  <si>
    <t>ゆうちょ銀行</t>
    <rPh sb="4" eb="6">
      <t>ギンコウ</t>
    </rPh>
    <phoneticPr fontId="1"/>
  </si>
  <si>
    <t>現金</t>
    <rPh sb="0" eb="2">
      <t>ゲンキン</t>
    </rPh>
    <phoneticPr fontId="1"/>
  </si>
  <si>
    <t>振替口座</t>
    <rPh sb="0" eb="4">
      <t>フリカエコウザ</t>
    </rPh>
    <phoneticPr fontId="1"/>
  </si>
  <si>
    <t>口座振替手数料</t>
    <rPh sb="0" eb="4">
      <t>コウザフリカエ</t>
    </rPh>
    <rPh sb="4" eb="7">
      <t>テスウリョウ</t>
    </rPh>
    <phoneticPr fontId="1"/>
  </si>
  <si>
    <t>現金残金</t>
    <rPh sb="0" eb="2">
      <t>ゲンキン</t>
    </rPh>
    <rPh sb="2" eb="4">
      <t>ザンキン</t>
    </rPh>
    <phoneticPr fontId="1"/>
  </si>
  <si>
    <t>ゆうちょ銀行残金</t>
    <rPh sb="4" eb="6">
      <t>ギンコウ</t>
    </rPh>
    <rPh sb="6" eb="8">
      <t>ザンキン</t>
    </rPh>
    <phoneticPr fontId="1"/>
  </si>
  <si>
    <t>振替口座残金</t>
    <rPh sb="0" eb="2">
      <t>フリカエ</t>
    </rPh>
    <rPh sb="2" eb="4">
      <t>コウザ</t>
    </rPh>
    <rPh sb="4" eb="6">
      <t>ザンキン</t>
    </rPh>
    <phoneticPr fontId="1"/>
  </si>
  <si>
    <t>残金</t>
    <rPh sb="0" eb="2">
      <t>ザンキン</t>
    </rPh>
    <phoneticPr fontId="1"/>
  </si>
  <si>
    <t>2021/6/</t>
    <phoneticPr fontId="1"/>
  </si>
  <si>
    <t>会報発送費</t>
    <rPh sb="0" eb="2">
      <t>カイホウ</t>
    </rPh>
    <rPh sb="2" eb="4">
      <t>ハッソウ</t>
    </rPh>
    <rPh sb="4" eb="5">
      <t>ヒ</t>
    </rPh>
    <phoneticPr fontId="1"/>
  </si>
  <si>
    <t>総会費</t>
    <rPh sb="0" eb="3">
      <t>ソウカイヒ</t>
    </rPh>
    <phoneticPr fontId="1"/>
  </si>
  <si>
    <t>上記は総会費を含む</t>
    <rPh sb="0" eb="2">
      <t>ジョウキ</t>
    </rPh>
    <rPh sb="3" eb="6">
      <t>ソウカイヒ</t>
    </rPh>
    <rPh sb="7" eb="8">
      <t>フク</t>
    </rPh>
    <phoneticPr fontId="1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</si>
</sst>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3" fontId="0" fillId="0" borderId="0" xfId="0" applyNumberFormat="1">
      <alignment vertical="center"/>
    </xf>
    <xf numFmtId="31" fontId="0" fillId="0" borderId="0" xfId="0" applyNumberFormat="1">
      <alignment vertical="center"/>
    </xf>
    <xf numFmtId="38" fontId="0" fillId="0" borderId="0" xfId="2" applyFont="1"/>
    <xf numFmtId="14" fontId="0" fillId="0" borderId="0" xfId="0" applyNumberFormat="1" applyFont="1" applyAlignment="1">
      <alignment horizontal="left"/>
    </xf>
    <xf numFmtId="38" fontId="0" fillId="0" borderId="1" xfId="2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/>
    <xf numFmtId="41" fontId="3" fillId="0" borderId="1" xfId="0" applyNumberFormat="1" applyFont="1" applyBorder="1" applyAlignment="1"/>
    <xf numFmtId="0" fontId="0" fillId="0" borderId="0" xfId="0" applyFont="1" applyAlignment="1">
      <alignment horizontal="left"/>
    </xf>
    <xf numFmtId="4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7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38" fontId="3" fillId="0" borderId="0" xfId="2" applyFont="1" applyBorder="1" applyAlignment="1">
      <alignment horizontal="right"/>
    </xf>
    <xf numFmtId="0" fontId="0" fillId="0" borderId="6" xfId="0" applyFont="1" applyBorder="1" applyAlignment="1"/>
    <xf numFmtId="0" fontId="0" fillId="0" borderId="0" xfId="0" applyFont="1" applyBorder="1" applyAlignment="1">
      <alignment horizontal="left"/>
    </xf>
    <xf numFmtId="38" fontId="3" fillId="0" borderId="7" xfId="2" applyFont="1" applyBorder="1" applyAlignment="1">
      <alignment horizontal="right"/>
    </xf>
    <xf numFmtId="0" fontId="5" fillId="0" borderId="6" xfId="0" applyFont="1" applyBorder="1" applyAlignment="1"/>
    <xf numFmtId="0" fontId="0" fillId="0" borderId="6" xfId="0" applyBorder="1" applyAlignment="1"/>
    <xf numFmtId="38" fontId="3" fillId="0" borderId="5" xfId="2" applyFont="1" applyBorder="1" applyAlignment="1">
      <alignment horizontal="right"/>
    </xf>
    <xf numFmtId="0" fontId="0" fillId="0" borderId="0" xfId="0" applyFont="1" applyBorder="1" applyAlignment="1"/>
    <xf numFmtId="0" fontId="6" fillId="0" borderId="0" xfId="0" applyFont="1" applyBorder="1" applyAlignment="1"/>
    <xf numFmtId="0" fontId="0" fillId="0" borderId="8" xfId="0" applyFont="1" applyBorder="1" applyAlignment="1">
      <alignment horizontal="left"/>
    </xf>
    <xf numFmtId="38" fontId="0" fillId="0" borderId="1" xfId="2" applyFont="1" applyBorder="1"/>
    <xf numFmtId="0" fontId="0" fillId="0" borderId="0" xfId="0" applyBorder="1" applyAlignment="1"/>
    <xf numFmtId="0" fontId="0" fillId="0" borderId="12" xfId="0" applyBorder="1" applyAlignment="1">
      <alignment horizontal="left"/>
    </xf>
    <xf numFmtId="0" fontId="0" fillId="0" borderId="10" xfId="0" applyBorder="1" applyAlignment="1"/>
    <xf numFmtId="0" fontId="0" fillId="0" borderId="9" xfId="0" applyFont="1" applyBorder="1" applyAlignment="1"/>
    <xf numFmtId="38" fontId="0" fillId="0" borderId="14" xfId="2" applyFont="1" applyBorder="1"/>
    <xf numFmtId="0" fontId="0" fillId="0" borderId="15" xfId="0" applyBorder="1" applyAlignment="1">
      <alignment horizontal="left"/>
    </xf>
    <xf numFmtId="0" fontId="0" fillId="0" borderId="15" xfId="0" applyBorder="1" applyAlignment="1"/>
    <xf numFmtId="38" fontId="0" fillId="0" borderId="16" xfId="2" applyFont="1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15" xfId="0" applyFont="1" applyBorder="1" applyAlignment="1">
      <alignment horizontal="left"/>
    </xf>
    <xf numFmtId="38" fontId="0" fillId="0" borderId="0" xfId="0" applyNumberFormat="1">
      <alignment vertical="center"/>
    </xf>
    <xf numFmtId="38" fontId="0" fillId="0" borderId="0" xfId="2" applyFont="1" applyBorder="1" applyAlignment="1"/>
    <xf numFmtId="41" fontId="3" fillId="0" borderId="0" xfId="0" applyNumberFormat="1" applyFont="1" applyBorder="1" applyAlignment="1">
      <alignment horizontal="right"/>
    </xf>
    <xf numFmtId="38" fontId="0" fillId="0" borderId="0" xfId="1" applyFont="1">
      <alignment vertical="center"/>
    </xf>
    <xf numFmtId="38" fontId="0" fillId="0" borderId="3" xfId="1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7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left"/>
    </xf>
    <xf numFmtId="3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38" fontId="0" fillId="0" borderId="20" xfId="1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1" fontId="3" fillId="0" borderId="7" xfId="0" applyNumberFormat="1" applyFont="1" applyBorder="1" applyAlignment="1">
      <alignment horizontal="right"/>
    </xf>
    <xf numFmtId="41" fontId="3" fillId="0" borderId="16" xfId="0" applyNumberFormat="1" applyFont="1" applyBorder="1" applyAlignment="1"/>
    <xf numFmtId="41" fontId="3" fillId="0" borderId="0" xfId="0" applyNumberFormat="1" applyFont="1" applyBorder="1" applyAlignment="1">
      <alignment horizontal="left"/>
    </xf>
    <xf numFmtId="41" fontId="3" fillId="0" borderId="0" xfId="0" applyNumberFormat="1" applyFont="1" applyBorder="1" applyAlignment="1"/>
    <xf numFmtId="41" fontId="0" fillId="0" borderId="0" xfId="0" applyNumberFormat="1">
      <alignment vertical="center"/>
    </xf>
    <xf numFmtId="0" fontId="0" fillId="0" borderId="0" xfId="0" applyBorder="1" applyAlignment="1">
      <alignment horizontal="left"/>
    </xf>
    <xf numFmtId="41" fontId="0" fillId="0" borderId="0" xfId="0" applyNumberFormat="1" applyFont="1" applyBorder="1" applyAlignment="1"/>
    <xf numFmtId="38" fontId="0" fillId="0" borderId="0" xfId="0" applyNumberFormat="1" applyFont="1" applyBorder="1" applyAlignment="1">
      <alignment horizontal="left"/>
    </xf>
    <xf numFmtId="0" fontId="5" fillId="0" borderId="0" xfId="0" applyFont="1" applyBorder="1" applyAlignment="1"/>
    <xf numFmtId="0" fontId="3" fillId="0" borderId="0" xfId="0" applyFont="1" applyBorder="1" applyAlignment="1"/>
    <xf numFmtId="38" fontId="0" fillId="0" borderId="0" xfId="2" applyFont="1" applyBorder="1" applyAlignment="1">
      <alignment horizontal="right"/>
    </xf>
    <xf numFmtId="38" fontId="0" fillId="0" borderId="0" xfId="2" applyFont="1" applyBorder="1"/>
    <xf numFmtId="41" fontId="6" fillId="0" borderId="0" xfId="0" applyNumberFormat="1" applyFont="1" applyBorder="1" applyAlignment="1"/>
    <xf numFmtId="0" fontId="0" fillId="0" borderId="0" xfId="0" applyNumberFormat="1" applyAlignment="1"/>
    <xf numFmtId="0" fontId="0" fillId="0" borderId="1" xfId="0" applyBorder="1" applyAlignment="1"/>
    <xf numFmtId="38" fontId="0" fillId="0" borderId="0" xfId="2" applyFont="1" applyAlignment="1">
      <alignment horizontal="right"/>
    </xf>
    <xf numFmtId="38" fontId="0" fillId="0" borderId="1" xfId="2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38" fontId="0" fillId="0" borderId="0" xfId="0" applyNumberFormat="1" applyFont="1" applyBorder="1" applyAlignment="1"/>
    <xf numFmtId="0" fontId="0" fillId="0" borderId="0" xfId="0" applyAlignment="1">
      <alignment horizontal="left"/>
    </xf>
    <xf numFmtId="41" fontId="0" fillId="0" borderId="0" xfId="0" applyNumberFormat="1" applyFont="1" applyAlignment="1"/>
    <xf numFmtId="38" fontId="0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38" fontId="3" fillId="0" borderId="0" xfId="2" applyFont="1" applyAlignment="1">
      <alignment horizontal="right"/>
    </xf>
    <xf numFmtId="41" fontId="3" fillId="0" borderId="1" xfId="0" applyNumberFormat="1" applyFont="1" applyBorder="1" applyAlignment="1">
      <alignment horizontal="left"/>
    </xf>
    <xf numFmtId="38" fontId="3" fillId="0" borderId="1" xfId="2" applyFont="1" applyBorder="1" applyAlignment="1">
      <alignment horizontal="right"/>
    </xf>
    <xf numFmtId="0" fontId="5" fillId="0" borderId="1" xfId="0" applyFont="1" applyBorder="1" applyAlignment="1"/>
    <xf numFmtId="0" fontId="0" fillId="0" borderId="0" xfId="0" applyFont="1" applyAlignment="1"/>
    <xf numFmtId="38" fontId="6" fillId="0" borderId="0" xfId="2" applyFont="1"/>
    <xf numFmtId="0" fontId="0" fillId="0" borderId="1" xfId="0" applyFont="1" applyBorder="1" applyAlignment="1">
      <alignment horizontal="left"/>
    </xf>
    <xf numFmtId="38" fontId="0" fillId="0" borderId="15" xfId="1" applyFont="1" applyBorder="1" applyAlignment="1">
      <alignment horizontal="right"/>
    </xf>
    <xf numFmtId="38" fontId="8" fillId="0" borderId="0" xfId="0" applyNumberFormat="1" applyFont="1">
      <alignment vertical="center"/>
    </xf>
    <xf numFmtId="41" fontId="0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0" fillId="0" borderId="0" xfId="1" applyFont="1" applyAlignment="1">
      <alignment horizontal="right" vertical="center"/>
    </xf>
    <xf numFmtId="38" fontId="9" fillId="0" borderId="0" xfId="2" applyFont="1"/>
    <xf numFmtId="38" fontId="10" fillId="0" borderId="0" xfId="2" applyFont="1" applyBorder="1" applyAlignment="1">
      <alignment horizontal="right"/>
    </xf>
    <xf numFmtId="0" fontId="9" fillId="0" borderId="0" xfId="0" applyFont="1">
      <alignment vertical="center"/>
    </xf>
    <xf numFmtId="38" fontId="9" fillId="0" borderId="0" xfId="0" applyNumberFormat="1" applyFont="1">
      <alignment vertical="center"/>
    </xf>
    <xf numFmtId="38" fontId="11" fillId="0" borderId="0" xfId="1" applyFont="1">
      <alignment vertical="center"/>
    </xf>
    <xf numFmtId="38" fontId="11" fillId="0" borderId="0" xfId="2" applyFont="1" applyBorder="1" applyAlignment="1"/>
    <xf numFmtId="3" fontId="11" fillId="0" borderId="0" xfId="0" applyNumberFormat="1" applyFont="1">
      <alignment vertical="center"/>
    </xf>
    <xf numFmtId="38" fontId="9" fillId="0" borderId="1" xfId="1" applyFont="1" applyBorder="1">
      <alignment vertical="center"/>
    </xf>
    <xf numFmtId="38" fontId="9" fillId="0" borderId="0" xfId="1" applyFont="1" applyBorder="1">
      <alignment vertical="center"/>
    </xf>
    <xf numFmtId="0" fontId="9" fillId="0" borderId="1" xfId="0" applyFont="1" applyBorder="1">
      <alignment vertical="center"/>
    </xf>
    <xf numFmtId="38" fontId="11" fillId="0" borderId="7" xfId="1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38" fontId="11" fillId="0" borderId="13" xfId="2" applyFont="1" applyBorder="1"/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38" fontId="11" fillId="0" borderId="3" xfId="1" applyFont="1" applyBorder="1">
      <alignment vertical="center"/>
    </xf>
    <xf numFmtId="0" fontId="11" fillId="0" borderId="4" xfId="0" applyFont="1" applyBorder="1">
      <alignment vertical="center"/>
    </xf>
    <xf numFmtId="41" fontId="11" fillId="0" borderId="15" xfId="0" applyNumberFormat="1" applyFont="1" applyBorder="1" applyAlignment="1">
      <alignment horizontal="right"/>
    </xf>
    <xf numFmtId="38" fontId="11" fillId="0" borderId="15" xfId="0" applyNumberFormat="1" applyFont="1" applyBorder="1" applyAlignment="1">
      <alignment horizontal="left"/>
    </xf>
    <xf numFmtId="38" fontId="11" fillId="0" borderId="1" xfId="2" applyFont="1" applyBorder="1" applyAlignment="1"/>
    <xf numFmtId="0" fontId="11" fillId="0" borderId="0" xfId="0" applyFont="1" applyBorder="1" applyAlignment="1">
      <alignment horizontal="left"/>
    </xf>
    <xf numFmtId="38" fontId="11" fillId="0" borderId="7" xfId="2" applyFont="1" applyBorder="1" applyAlignment="1">
      <alignment horizontal="right"/>
    </xf>
    <xf numFmtId="38" fontId="11" fillId="0" borderId="5" xfId="2" applyFont="1" applyBorder="1" applyAlignment="1">
      <alignment horizontal="right"/>
    </xf>
    <xf numFmtId="0" fontId="11" fillId="0" borderId="0" xfId="0" applyFont="1" applyBorder="1" applyAlignment="1"/>
    <xf numFmtId="38" fontId="11" fillId="0" borderId="5" xfId="2" applyFont="1" applyBorder="1"/>
    <xf numFmtId="41" fontId="3" fillId="0" borderId="9" xfId="0" applyNumberFormat="1" applyFont="1" applyBorder="1" applyAlignment="1">
      <alignment horizontal="right"/>
    </xf>
    <xf numFmtId="0" fontId="11" fillId="0" borderId="10" xfId="0" applyFont="1" applyBorder="1" applyAlignment="1"/>
    <xf numFmtId="41" fontId="3" fillId="0" borderId="10" xfId="0" applyNumberFormat="1" applyFont="1" applyBorder="1" applyAlignment="1"/>
    <xf numFmtId="38" fontId="11" fillId="0" borderId="11" xfId="2" applyFont="1" applyBorder="1"/>
    <xf numFmtId="38" fontId="9" fillId="0" borderId="7" xfId="2" applyFont="1" applyBorder="1"/>
    <xf numFmtId="38" fontId="9" fillId="0" borderId="13" xfId="2" applyFont="1" applyBorder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63"/>
  <sheetViews>
    <sheetView tabSelected="1" workbookViewId="0">
      <selection activeCell="I40" sqref="I5:T40"/>
    </sheetView>
  </sheetViews>
  <sheetFormatPr defaultRowHeight="13.5"/>
  <cols>
    <col min="1" max="1" width="9.625" customWidth="1"/>
    <col min="2" max="2" width="22.125" customWidth="1"/>
    <col min="3" max="3" width="11.375" customWidth="1"/>
    <col min="4" max="4" width="13.5" customWidth="1"/>
    <col min="5" max="5" width="13.625" customWidth="1"/>
    <col min="6" max="6" width="5.875" customWidth="1"/>
    <col min="7" max="7" width="7.125" customWidth="1"/>
    <col min="9" max="9" width="18.375" customWidth="1"/>
    <col min="10" max="10" width="10.25" customWidth="1"/>
    <col min="11" max="11" width="10.5" bestFit="1" customWidth="1"/>
    <col min="12" max="12" width="14.5" customWidth="1"/>
    <col min="13" max="13" width="11.375" customWidth="1"/>
    <col min="14" max="14" width="4.375" customWidth="1"/>
    <col min="15" max="15" width="17.125" customWidth="1"/>
    <col min="16" max="16" width="10.125" customWidth="1"/>
    <col min="17" max="17" width="3.125" customWidth="1"/>
    <col min="18" max="18" width="14.125" customWidth="1"/>
    <col min="19" max="19" width="10" customWidth="1"/>
  </cols>
  <sheetData>
    <row r="2" spans="1:16">
      <c r="A2" t="s">
        <v>0</v>
      </c>
      <c r="B2" t="s">
        <v>32</v>
      </c>
      <c r="C2" t="s">
        <v>1</v>
      </c>
    </row>
    <row r="3" spans="1:16">
      <c r="B3" t="s">
        <v>33</v>
      </c>
    </row>
    <row r="5" spans="1:16">
      <c r="A5" t="s">
        <v>2</v>
      </c>
      <c r="B5" t="s">
        <v>3</v>
      </c>
      <c r="D5" t="s">
        <v>34</v>
      </c>
      <c r="E5" t="s">
        <v>4</v>
      </c>
      <c r="M5" t="s">
        <v>71</v>
      </c>
    </row>
    <row r="6" spans="1:16">
      <c r="B6" t="s">
        <v>5</v>
      </c>
      <c r="D6" s="91">
        <v>394000</v>
      </c>
      <c r="E6" s="1">
        <v>522997</v>
      </c>
      <c r="H6" s="3"/>
      <c r="I6" t="s">
        <v>60</v>
      </c>
      <c r="K6" s="17">
        <v>441430</v>
      </c>
      <c r="L6" t="s">
        <v>75</v>
      </c>
      <c r="M6" s="69">
        <v>1055986</v>
      </c>
    </row>
    <row r="7" spans="1:16">
      <c r="B7" t="s">
        <v>35</v>
      </c>
      <c r="D7" s="92">
        <v>1997062</v>
      </c>
      <c r="E7" s="1">
        <v>2211630</v>
      </c>
      <c r="I7" t="s">
        <v>61</v>
      </c>
      <c r="K7" s="17">
        <v>164459</v>
      </c>
      <c r="L7" t="s">
        <v>74</v>
      </c>
      <c r="M7" s="89">
        <v>188678</v>
      </c>
    </row>
    <row r="8" spans="1:16">
      <c r="B8" t="s">
        <v>6</v>
      </c>
      <c r="D8" s="93">
        <v>20</v>
      </c>
      <c r="E8">
        <v>21</v>
      </c>
      <c r="I8" t="s">
        <v>62</v>
      </c>
      <c r="K8" s="17">
        <v>3007608</v>
      </c>
      <c r="L8" t="s">
        <v>73</v>
      </c>
      <c r="M8" s="88">
        <v>1402123</v>
      </c>
    </row>
    <row r="9" spans="1:16">
      <c r="B9" t="s">
        <v>7</v>
      </c>
      <c r="D9" s="93">
        <v>0</v>
      </c>
      <c r="E9" s="1">
        <v>280000</v>
      </c>
      <c r="L9" s="6" t="s">
        <v>42</v>
      </c>
      <c r="M9" s="90">
        <v>735916</v>
      </c>
    </row>
    <row r="10" spans="1:16">
      <c r="B10" t="s">
        <v>8</v>
      </c>
      <c r="C10" s="87"/>
      <c r="D10" s="94">
        <f>SUM(D6:D9)</f>
        <v>2391082</v>
      </c>
      <c r="E10" s="1">
        <f>SUM(E6:E9)</f>
        <v>3014648</v>
      </c>
      <c r="L10" s="38"/>
      <c r="M10" s="38">
        <f>SUM(M6:M9)</f>
        <v>3382703</v>
      </c>
      <c r="N10" t="s">
        <v>72</v>
      </c>
    </row>
    <row r="11" spans="1:16" ht="14.25" thickBot="1">
      <c r="D11" s="93"/>
      <c r="H11" s="4"/>
      <c r="L11" s="38"/>
    </row>
    <row r="12" spans="1:16">
      <c r="A12" t="s">
        <v>9</v>
      </c>
      <c r="B12" t="s">
        <v>3</v>
      </c>
      <c r="D12" s="93" t="s">
        <v>34</v>
      </c>
      <c r="E12" t="s">
        <v>4</v>
      </c>
      <c r="H12" s="4"/>
      <c r="I12" s="45" t="s">
        <v>56</v>
      </c>
      <c r="J12" s="46" t="s">
        <v>54</v>
      </c>
      <c r="K12" s="51">
        <v>441430</v>
      </c>
      <c r="L12" s="52"/>
      <c r="M12" s="53"/>
      <c r="O12" s="67"/>
      <c r="P12" s="3"/>
    </row>
    <row r="13" spans="1:16">
      <c r="B13" t="s">
        <v>10</v>
      </c>
      <c r="D13" s="95">
        <v>104500</v>
      </c>
      <c r="E13" s="1">
        <v>104940</v>
      </c>
      <c r="H13" s="4"/>
      <c r="I13" s="47" t="s">
        <v>36</v>
      </c>
      <c r="J13" s="44">
        <v>1008556</v>
      </c>
      <c r="K13" s="43"/>
      <c r="L13" s="15" t="s">
        <v>37</v>
      </c>
      <c r="M13" s="48">
        <f>M14+M15</f>
        <v>1449986</v>
      </c>
      <c r="O13" s="28"/>
      <c r="P13" s="65"/>
    </row>
    <row r="14" spans="1:16">
      <c r="B14" t="s">
        <v>11</v>
      </c>
      <c r="D14" s="95">
        <v>203150</v>
      </c>
      <c r="E14" s="1">
        <v>238438</v>
      </c>
      <c r="H14" s="4"/>
      <c r="I14" s="49" t="s">
        <v>58</v>
      </c>
      <c r="J14" s="98">
        <v>1000000</v>
      </c>
      <c r="K14" s="99"/>
      <c r="L14" s="100" t="s">
        <v>57</v>
      </c>
      <c r="M14" s="101">
        <v>1055986</v>
      </c>
      <c r="O14" s="71"/>
      <c r="P14" s="72"/>
    </row>
    <row r="15" spans="1:16" ht="14.25" thickBot="1">
      <c r="B15" t="s">
        <v>82</v>
      </c>
      <c r="D15" s="57">
        <v>797194</v>
      </c>
      <c r="E15" s="1">
        <v>793825</v>
      </c>
      <c r="H15" s="4"/>
      <c r="I15" s="50" t="s">
        <v>67</v>
      </c>
      <c r="J15" s="102">
        <v>8556</v>
      </c>
      <c r="K15" s="103"/>
      <c r="L15" s="102" t="s">
        <v>59</v>
      </c>
      <c r="M15" s="104">
        <v>394000</v>
      </c>
      <c r="O15" s="65"/>
      <c r="P15" s="65"/>
    </row>
    <row r="16" spans="1:16" ht="14.25" thickBot="1">
      <c r="B16" t="s">
        <v>83</v>
      </c>
      <c r="D16">
        <v>0</v>
      </c>
      <c r="E16" s="1" t="s">
        <v>84</v>
      </c>
      <c r="H16" s="4"/>
      <c r="J16" s="105"/>
      <c r="K16" s="105"/>
      <c r="L16" s="105"/>
      <c r="M16" s="105"/>
      <c r="O16" s="65"/>
      <c r="P16" s="64"/>
    </row>
    <row r="17" spans="2:19">
      <c r="B17" t="s">
        <v>12</v>
      </c>
      <c r="D17" s="95">
        <v>394000</v>
      </c>
      <c r="E17" s="1">
        <v>298000</v>
      </c>
      <c r="H17" s="4"/>
      <c r="I17" s="12" t="s">
        <v>51</v>
      </c>
      <c r="J17" s="106" t="s">
        <v>54</v>
      </c>
      <c r="K17" s="107">
        <v>3007608</v>
      </c>
      <c r="L17" s="106"/>
      <c r="M17" s="108"/>
      <c r="O17" s="73" t="s">
        <v>36</v>
      </c>
      <c r="P17" s="74">
        <f>SUM(P18:P26)</f>
        <v>2127513</v>
      </c>
      <c r="Q17" s="75"/>
      <c r="R17" s="76" t="s">
        <v>37</v>
      </c>
      <c r="S17" s="77">
        <f>SUM(S18:S22)</f>
        <v>5135121</v>
      </c>
    </row>
    <row r="18" spans="2:19">
      <c r="B18" t="s">
        <v>7</v>
      </c>
      <c r="D18" s="93">
        <v>0</v>
      </c>
      <c r="E18" s="1">
        <v>244200</v>
      </c>
      <c r="H18" s="9"/>
      <c r="I18" s="36" t="s">
        <v>36</v>
      </c>
      <c r="J18" s="109">
        <f>SUM(J19:J27)</f>
        <v>2127513</v>
      </c>
      <c r="K18" s="110"/>
      <c r="L18" s="37" t="s">
        <v>37</v>
      </c>
      <c r="M18" s="55">
        <f>SUM(M19:M23)</f>
        <v>5135121</v>
      </c>
      <c r="O18" s="78" t="s">
        <v>38</v>
      </c>
      <c r="P18" s="5">
        <v>38369</v>
      </c>
      <c r="Q18" s="79"/>
      <c r="R18" s="6" t="s">
        <v>39</v>
      </c>
      <c r="S18" s="80">
        <v>1402123</v>
      </c>
    </row>
    <row r="19" spans="2:19">
      <c r="B19" t="s">
        <v>13</v>
      </c>
      <c r="D19" s="95">
        <v>7896</v>
      </c>
      <c r="E19" s="1">
        <v>3364</v>
      </c>
      <c r="H19" s="4"/>
      <c r="I19" s="16" t="s">
        <v>38</v>
      </c>
      <c r="J19" s="111">
        <v>38369</v>
      </c>
      <c r="K19" s="17"/>
      <c r="L19" s="6" t="s">
        <v>39</v>
      </c>
      <c r="M19" s="54">
        <v>1402123</v>
      </c>
      <c r="O19" s="7" t="s">
        <v>68</v>
      </c>
      <c r="P19" s="8">
        <v>104500</v>
      </c>
      <c r="Q19" s="9"/>
      <c r="R19" s="6" t="s">
        <v>40</v>
      </c>
      <c r="S19" s="81">
        <v>1997062</v>
      </c>
    </row>
    <row r="20" spans="2:19">
      <c r="B20" t="s">
        <v>14</v>
      </c>
      <c r="D20" s="93">
        <v>0</v>
      </c>
      <c r="E20" s="1">
        <v>97800</v>
      </c>
      <c r="H20" s="4"/>
      <c r="I20" s="22" t="s">
        <v>55</v>
      </c>
      <c r="J20" s="8">
        <v>104500</v>
      </c>
      <c r="K20" s="112"/>
      <c r="L20" s="6" t="s">
        <v>40</v>
      </c>
      <c r="M20" s="20">
        <v>1997062</v>
      </c>
      <c r="O20" s="82" t="s">
        <v>41</v>
      </c>
      <c r="P20" s="8">
        <v>200000</v>
      </c>
      <c r="Q20" s="76"/>
      <c r="R20" s="6" t="s">
        <v>42</v>
      </c>
      <c r="S20" s="81">
        <v>735919</v>
      </c>
    </row>
    <row r="21" spans="2:19">
      <c r="B21" t="s">
        <v>15</v>
      </c>
      <c r="D21" s="96">
        <v>54692</v>
      </c>
      <c r="E21" s="1">
        <v>55242</v>
      </c>
      <c r="I21" s="21" t="s">
        <v>41</v>
      </c>
      <c r="J21" s="8">
        <v>200000</v>
      </c>
      <c r="K21" s="15"/>
      <c r="L21" s="6" t="s">
        <v>42</v>
      </c>
      <c r="M21" s="20">
        <v>735916</v>
      </c>
      <c r="O21" s="7" t="s">
        <v>43</v>
      </c>
      <c r="P21" s="10">
        <v>210300</v>
      </c>
      <c r="Q21" s="9"/>
      <c r="R21" s="6" t="s">
        <v>44</v>
      </c>
      <c r="S21" s="81">
        <v>1000000</v>
      </c>
    </row>
    <row r="22" spans="2:19">
      <c r="B22" t="s">
        <v>16</v>
      </c>
      <c r="D22" s="40">
        <v>10000</v>
      </c>
      <c r="E22" s="1">
        <v>50246</v>
      </c>
      <c r="F22" s="38"/>
      <c r="G22" s="38"/>
      <c r="I22" s="18" t="s">
        <v>43</v>
      </c>
      <c r="J22" s="10">
        <v>210300</v>
      </c>
      <c r="K22" s="112"/>
      <c r="L22" s="6" t="s">
        <v>44</v>
      </c>
      <c r="M22" s="20">
        <v>1000000</v>
      </c>
      <c r="O22" s="7" t="s">
        <v>45</v>
      </c>
      <c r="P22" s="10">
        <v>10000</v>
      </c>
      <c r="Q22" s="9"/>
      <c r="R22" s="11" t="s">
        <v>46</v>
      </c>
      <c r="S22" s="70">
        <v>17</v>
      </c>
    </row>
    <row r="23" spans="2:19">
      <c r="B23" t="s">
        <v>17</v>
      </c>
      <c r="D23" s="97">
        <v>100000</v>
      </c>
      <c r="E23" s="1">
        <v>200000</v>
      </c>
      <c r="I23" s="18" t="s">
        <v>45</v>
      </c>
      <c r="J23" s="10">
        <v>10000</v>
      </c>
      <c r="K23" s="112"/>
      <c r="L23" s="11" t="s">
        <v>46</v>
      </c>
      <c r="M23" s="113">
        <v>20</v>
      </c>
      <c r="N23" s="3"/>
      <c r="O23" s="7" t="s">
        <v>47</v>
      </c>
      <c r="P23" s="10">
        <v>797194</v>
      </c>
      <c r="Q23" s="9"/>
      <c r="R23" s="9"/>
      <c r="S23" s="69"/>
    </row>
    <row r="24" spans="2:19">
      <c r="B24" t="s">
        <v>18</v>
      </c>
      <c r="D24" s="97">
        <v>100000</v>
      </c>
      <c r="E24" s="1">
        <v>0</v>
      </c>
      <c r="I24" s="18" t="s">
        <v>47</v>
      </c>
      <c r="J24" s="10">
        <v>797194</v>
      </c>
      <c r="K24" s="112"/>
      <c r="L24" s="112"/>
      <c r="M24" s="114"/>
      <c r="N24" s="3"/>
      <c r="O24" s="68" t="s">
        <v>48</v>
      </c>
      <c r="P24" s="10">
        <v>170000</v>
      </c>
      <c r="Q24" s="76"/>
      <c r="R24" s="73" t="s">
        <v>69</v>
      </c>
      <c r="S24" s="79"/>
    </row>
    <row r="25" spans="2:19">
      <c r="B25" t="s">
        <v>19</v>
      </c>
      <c r="D25" s="40">
        <v>170000</v>
      </c>
      <c r="E25" s="1">
        <v>180440</v>
      </c>
      <c r="I25" s="22" t="s">
        <v>48</v>
      </c>
      <c r="J25" s="10">
        <v>170000</v>
      </c>
      <c r="K25" s="15"/>
      <c r="L25" s="56"/>
      <c r="M25" s="23"/>
      <c r="N25" s="3"/>
      <c r="O25" s="68" t="s">
        <v>49</v>
      </c>
      <c r="P25" s="10">
        <v>203150</v>
      </c>
      <c r="Q25" s="83"/>
      <c r="R25" s="84">
        <v>3007608</v>
      </c>
      <c r="S25" s="3"/>
    </row>
    <row r="26" spans="2:19">
      <c r="B26" s="24" t="s">
        <v>43</v>
      </c>
      <c r="D26" s="40">
        <v>210300</v>
      </c>
      <c r="E26" s="1">
        <v>260000</v>
      </c>
      <c r="I26" s="22" t="s">
        <v>49</v>
      </c>
      <c r="J26" s="10">
        <v>203150</v>
      </c>
      <c r="K26" s="115"/>
      <c r="L26" s="63"/>
      <c r="M26" s="116"/>
      <c r="O26" s="85" t="s">
        <v>50</v>
      </c>
      <c r="P26" s="10">
        <v>394000</v>
      </c>
      <c r="Q26" s="83"/>
      <c r="R26" s="84"/>
      <c r="S26" s="3"/>
    </row>
    <row r="27" spans="2:19" ht="14.25" thickBot="1">
      <c r="B27" t="s">
        <v>76</v>
      </c>
      <c r="C27" s="38"/>
      <c r="D27" s="40">
        <v>8556</v>
      </c>
      <c r="E27" s="1"/>
      <c r="I27" s="26" t="s">
        <v>50</v>
      </c>
      <c r="J27" s="117">
        <v>394000</v>
      </c>
      <c r="K27" s="118"/>
      <c r="L27" s="119"/>
      <c r="M27" s="120"/>
    </row>
    <row r="28" spans="2:19" ht="14.25" thickBot="1">
      <c r="B28" t="s">
        <v>8</v>
      </c>
      <c r="C28" s="38"/>
      <c r="D28" s="41">
        <f>SUM(D13:D27)</f>
        <v>2160288</v>
      </c>
      <c r="E28" s="1">
        <f>SUM(E13:E27)</f>
        <v>2526495</v>
      </c>
    </row>
    <row r="29" spans="2:19">
      <c r="I29" s="12" t="s">
        <v>52</v>
      </c>
      <c r="J29" s="13" t="s">
        <v>54</v>
      </c>
      <c r="K29" s="42">
        <v>164459</v>
      </c>
      <c r="L29" s="13"/>
      <c r="M29" s="14"/>
    </row>
    <row r="30" spans="2:19">
      <c r="B30" t="s">
        <v>3</v>
      </c>
      <c r="D30" t="s">
        <v>34</v>
      </c>
      <c r="E30" t="s">
        <v>4</v>
      </c>
      <c r="I30" s="32" t="s">
        <v>37</v>
      </c>
      <c r="J30" s="86">
        <v>188678</v>
      </c>
      <c r="K30" s="34"/>
      <c r="L30" s="33" t="s">
        <v>36</v>
      </c>
      <c r="M30" s="35">
        <v>24219</v>
      </c>
    </row>
    <row r="31" spans="2:19">
      <c r="B31" t="s">
        <v>20</v>
      </c>
      <c r="C31" s="38"/>
      <c r="D31" s="38">
        <v>2391082</v>
      </c>
      <c r="E31" s="1">
        <v>3014648</v>
      </c>
      <c r="I31" s="16" t="s">
        <v>63</v>
      </c>
      <c r="J31" s="27">
        <v>188678</v>
      </c>
      <c r="K31" s="28"/>
      <c r="L31" s="7" t="s">
        <v>38</v>
      </c>
      <c r="M31" s="121">
        <v>16323</v>
      </c>
    </row>
    <row r="32" spans="2:19" ht="14.25" thickBot="1">
      <c r="B32" t="s">
        <v>21</v>
      </c>
      <c r="C32" s="38"/>
      <c r="D32" s="41">
        <v>2160288</v>
      </c>
      <c r="E32" s="1">
        <v>2526495</v>
      </c>
      <c r="G32" s="58"/>
      <c r="I32" s="29"/>
      <c r="J32" s="30"/>
      <c r="K32" s="30"/>
      <c r="L32" s="31" t="s">
        <v>53</v>
      </c>
      <c r="M32" s="122">
        <v>7896</v>
      </c>
    </row>
    <row r="33" spans="1:13">
      <c r="B33" t="s">
        <v>22</v>
      </c>
      <c r="C33" s="38"/>
      <c r="D33" s="38">
        <f>D31-D32</f>
        <v>230794</v>
      </c>
      <c r="E33" s="1">
        <f>E31-E32</f>
        <v>488153</v>
      </c>
    </row>
    <row r="34" spans="1:13">
      <c r="B34" t="s">
        <v>23</v>
      </c>
      <c r="C34" s="38"/>
      <c r="D34" s="1">
        <v>3382703</v>
      </c>
      <c r="E34" s="1">
        <v>2894990</v>
      </c>
      <c r="I34" s="58"/>
      <c r="L34" s="58"/>
      <c r="M34" s="38"/>
    </row>
    <row r="35" spans="1:13">
      <c r="B35" t="s">
        <v>24</v>
      </c>
      <c r="C35" s="1"/>
      <c r="D35" s="1">
        <f>SUM(D33:D34)</f>
        <v>3613497</v>
      </c>
      <c r="E35" s="1">
        <v>3382703</v>
      </c>
      <c r="G35" s="38"/>
      <c r="I35" s="58"/>
      <c r="J35" t="s">
        <v>70</v>
      </c>
      <c r="K35" s="58">
        <f>J31+M19+M21+M14</f>
        <v>3382703</v>
      </c>
      <c r="L35" s="58" t="s">
        <v>79</v>
      </c>
      <c r="M35" s="41">
        <v>441430</v>
      </c>
    </row>
    <row r="36" spans="1:13">
      <c r="I36" s="38"/>
      <c r="J36" t="s">
        <v>65</v>
      </c>
      <c r="K36" s="58">
        <v>2391082</v>
      </c>
      <c r="L36" s="38" t="s">
        <v>78</v>
      </c>
      <c r="M36" s="41">
        <v>3007608</v>
      </c>
    </row>
    <row r="37" spans="1:13">
      <c r="D37" t="s">
        <v>25</v>
      </c>
      <c r="E37" t="s">
        <v>26</v>
      </c>
      <c r="J37" t="s">
        <v>64</v>
      </c>
      <c r="K37" s="58">
        <v>2160288</v>
      </c>
      <c r="L37" t="s">
        <v>77</v>
      </c>
      <c r="M37" s="41">
        <v>164459</v>
      </c>
    </row>
    <row r="38" spans="1:13">
      <c r="A38" s="2" t="s">
        <v>81</v>
      </c>
    </row>
    <row r="39" spans="1:13">
      <c r="B39" t="s">
        <v>27</v>
      </c>
      <c r="D39" t="s">
        <v>28</v>
      </c>
      <c r="E39" t="s">
        <v>29</v>
      </c>
      <c r="F39" t="s">
        <v>31</v>
      </c>
      <c r="J39" t="s">
        <v>66</v>
      </c>
      <c r="K39" s="38">
        <f>K35+K36-K37</f>
        <v>3613497</v>
      </c>
      <c r="L39" t="s">
        <v>80</v>
      </c>
      <c r="M39" s="38">
        <f>SUM(M35:M38)</f>
        <v>3613497</v>
      </c>
    </row>
    <row r="40" spans="1:13">
      <c r="B40" t="s">
        <v>30</v>
      </c>
    </row>
    <row r="47" spans="1:13">
      <c r="B47" s="43"/>
      <c r="C47" s="43"/>
      <c r="D47" s="43"/>
      <c r="E47" s="43"/>
    </row>
    <row r="48" spans="1:13">
      <c r="B48" s="59"/>
      <c r="C48" s="60"/>
      <c r="D48" s="61"/>
      <c r="E48" s="15"/>
      <c r="F48" s="43"/>
    </row>
    <row r="49" spans="2:6">
      <c r="B49" s="59"/>
      <c r="C49" s="39"/>
      <c r="D49" s="17"/>
      <c r="E49" s="15"/>
      <c r="F49" s="56"/>
    </row>
    <row r="50" spans="2:6">
      <c r="B50" s="24"/>
      <c r="C50" s="57"/>
      <c r="D50" s="19"/>
      <c r="E50" s="15"/>
      <c r="F50" s="56"/>
    </row>
    <row r="51" spans="2:6">
      <c r="B51" s="62"/>
      <c r="C51" s="57"/>
      <c r="D51" s="15"/>
      <c r="E51" s="15"/>
      <c r="F51" s="17"/>
    </row>
    <row r="52" spans="2:6">
      <c r="B52" s="24"/>
      <c r="C52" s="40"/>
      <c r="D52" s="19"/>
      <c r="E52" s="15"/>
      <c r="F52" s="17"/>
    </row>
    <row r="53" spans="2:6">
      <c r="B53" s="24"/>
      <c r="C53" s="40"/>
      <c r="D53" s="19"/>
      <c r="E53" s="63"/>
      <c r="F53" s="17"/>
    </row>
    <row r="54" spans="2:6">
      <c r="B54" s="24"/>
      <c r="C54" s="40"/>
      <c r="D54" s="19"/>
      <c r="E54" s="19"/>
      <c r="F54" s="64"/>
    </row>
    <row r="55" spans="2:6">
      <c r="B55" s="28"/>
      <c r="C55" s="40"/>
      <c r="D55" s="15"/>
      <c r="E55" s="15"/>
      <c r="F55" s="64"/>
    </row>
    <row r="56" spans="2:6">
      <c r="B56" s="28"/>
      <c r="C56" s="40"/>
      <c r="D56" s="24"/>
      <c r="E56" s="25"/>
      <c r="F56" s="17"/>
    </row>
    <row r="57" spans="2:6">
      <c r="B57" s="19"/>
      <c r="C57" s="40"/>
      <c r="D57" s="24"/>
      <c r="E57" s="66"/>
      <c r="F57" s="65"/>
    </row>
    <row r="58" spans="2:6">
      <c r="B58" s="43"/>
      <c r="C58" s="43"/>
      <c r="D58" s="43"/>
      <c r="E58" s="43"/>
      <c r="F58" s="65"/>
    </row>
    <row r="59" spans="2:6">
      <c r="B59" s="43"/>
      <c r="C59" s="43"/>
      <c r="D59" s="43"/>
      <c r="E59" s="43"/>
      <c r="F59" s="43"/>
    </row>
    <row r="60" spans="2:6">
      <c r="B60" s="43"/>
      <c r="C60" s="43"/>
      <c r="D60" s="43"/>
      <c r="E60" s="43"/>
      <c r="F60" s="43"/>
    </row>
    <row r="61" spans="2:6">
      <c r="B61" s="43"/>
      <c r="C61" s="43"/>
      <c r="D61" s="43"/>
      <c r="E61" s="43"/>
      <c r="F61" s="43"/>
    </row>
    <row r="62" spans="2:6">
      <c r="B62" s="43"/>
      <c r="C62" s="43"/>
      <c r="D62" s="43"/>
      <c r="E62" s="43"/>
      <c r="F62" s="43"/>
    </row>
    <row r="63" spans="2:6">
      <c r="F63" s="43"/>
    </row>
  </sheetData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MSEKINE</dc:creator>
  <cp:lastModifiedBy>user</cp:lastModifiedBy>
  <cp:lastPrinted>2021-06-02T08:31:55Z</cp:lastPrinted>
  <dcterms:created xsi:type="dcterms:W3CDTF">2020-08-31T17:53:08Z</dcterms:created>
  <dcterms:modified xsi:type="dcterms:W3CDTF">2021-06-14T02:22:53Z</dcterms:modified>
</cp:coreProperties>
</file>